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2330" activeTab="1"/>
  </bookViews>
  <sheets>
    <sheet name="1lp" sheetId="1" r:id="rId1"/>
    <sheet name="2lp" sheetId="3" r:id="rId2"/>
    <sheet name="Sheet2" sheetId="2" r:id="rId3"/>
  </sheets>
  <definedNames>
    <definedName name="_xlnm.Print_Area" localSheetId="0">'1lp'!$A$1:$N$33</definedName>
  </definedNames>
  <calcPr calcId="145621"/>
</workbook>
</file>

<file path=xl/calcChain.xml><?xml version="1.0" encoding="utf-8"?>
<calcChain xmlns="http://schemas.openxmlformats.org/spreadsheetml/2006/main">
  <c r="D14" i="3" l="1"/>
  <c r="D13" i="3"/>
  <c r="G13" i="3" s="1"/>
  <c r="F12" i="3"/>
  <c r="D12" i="3"/>
  <c r="D11" i="3"/>
  <c r="G11" i="3" s="1"/>
  <c r="F10" i="3"/>
  <c r="D10" i="3"/>
  <c r="D9" i="3"/>
  <c r="G9" i="3" s="1"/>
  <c r="F8" i="3"/>
  <c r="D8" i="3"/>
  <c r="D7" i="3"/>
  <c r="G7" i="3" s="1"/>
  <c r="F6" i="3"/>
  <c r="D6" i="3"/>
  <c r="D5" i="3"/>
  <c r="G5" i="3" s="1"/>
  <c r="F21" i="1"/>
  <c r="M18" i="1"/>
  <c r="M20" i="1" s="1"/>
  <c r="K18" i="1"/>
  <c r="K20" i="1" s="1"/>
  <c r="I18" i="1"/>
  <c r="I20" i="1" s="1"/>
  <c r="G18" i="1"/>
  <c r="E18" i="1"/>
  <c r="E19" i="1" s="1"/>
  <c r="G19" i="1" s="1"/>
  <c r="C18" i="1"/>
  <c r="C19" i="1" s="1"/>
  <c r="D17" i="1"/>
  <c r="N18" i="1" s="1"/>
  <c r="F14" i="3" l="1"/>
  <c r="E5" i="3"/>
  <c r="H5" i="3" s="1"/>
  <c r="G6" i="3"/>
  <c r="E7" i="3"/>
  <c r="G8" i="3"/>
  <c r="E9" i="3"/>
  <c r="G10" i="3"/>
  <c r="H10" i="3" s="1"/>
  <c r="E11" i="3"/>
  <c r="G12" i="3"/>
  <c r="E13" i="3"/>
  <c r="H13" i="3" s="1"/>
  <c r="G14" i="3"/>
  <c r="H9" i="3"/>
  <c r="I9" i="3" s="1"/>
  <c r="F5" i="3"/>
  <c r="F7" i="3"/>
  <c r="H7" i="3" s="1"/>
  <c r="F9" i="3"/>
  <c r="F11" i="3"/>
  <c r="H11" i="3" s="1"/>
  <c r="F13" i="3"/>
  <c r="E6" i="3"/>
  <c r="H6" i="3" s="1"/>
  <c r="E8" i="3"/>
  <c r="H8" i="3" s="1"/>
  <c r="I8" i="3" s="1"/>
  <c r="E10" i="3"/>
  <c r="I10" i="3" s="1"/>
  <c r="E12" i="3"/>
  <c r="H12" i="3" s="1"/>
  <c r="E14" i="3"/>
  <c r="N22" i="1"/>
  <c r="N20" i="1"/>
  <c r="G20" i="1"/>
  <c r="D18" i="1"/>
  <c r="D19" i="1" s="1"/>
  <c r="D21" i="1" s="1"/>
  <c r="H18" i="1"/>
  <c r="L18" i="1"/>
  <c r="F18" i="1"/>
  <c r="J18" i="1"/>
  <c r="I11" i="3" l="1"/>
  <c r="I14" i="3"/>
  <c r="H14" i="3"/>
  <c r="I13" i="3"/>
  <c r="I5" i="3"/>
  <c r="I6" i="3"/>
  <c r="I7" i="3"/>
  <c r="I12" i="3"/>
  <c r="J22" i="1"/>
  <c r="J20" i="1"/>
  <c r="F22" i="1"/>
  <c r="F19" i="1"/>
  <c r="L22" i="1"/>
  <c r="L20" i="1"/>
  <c r="H20" i="1"/>
  <c r="H22" i="1"/>
</calcChain>
</file>

<file path=xl/sharedStrings.xml><?xml version="1.0" encoding="utf-8"?>
<sst xmlns="http://schemas.openxmlformats.org/spreadsheetml/2006/main" count="65" uniqueCount="52">
  <si>
    <t>2. pielikums</t>
  </si>
  <si>
    <t>Papildus nepieciešamais personāls un tā izmaksas  2015. - 2020.gadam</t>
  </si>
  <si>
    <t>2020*</t>
  </si>
  <si>
    <t>Personāla izmaksas</t>
  </si>
  <si>
    <t>Skaits</t>
  </si>
  <si>
    <t>Izmaksas</t>
  </si>
  <si>
    <t>NN</t>
  </si>
  <si>
    <t xml:space="preserve">Vadītājs </t>
  </si>
  <si>
    <t>Vecākais referents</t>
  </si>
  <si>
    <t>Jaunsargu instruktors</t>
  </si>
  <si>
    <t xml:space="preserve">Sporta metodiķis </t>
  </si>
  <si>
    <t>Apgādes speciālists</t>
  </si>
  <si>
    <t>JD</t>
  </si>
  <si>
    <t>AN</t>
  </si>
  <si>
    <t>Grāmatvedis</t>
  </si>
  <si>
    <t>Risku vadības speciālists</t>
  </si>
  <si>
    <t>Arhīva speciālists</t>
  </si>
  <si>
    <t>Darba vietu iekārtošanas un darba uzsākšanas izmaksas</t>
  </si>
  <si>
    <t>Kopā ikgadus papildus nepieciešamā summa</t>
  </si>
  <si>
    <t>kopā</t>
  </si>
  <si>
    <t>Tab. Nr.1</t>
  </si>
  <si>
    <t>Tab. Nr.2</t>
  </si>
  <si>
    <t>t.sk. JPI 2015-.2017.g. un uzturēšana</t>
  </si>
  <si>
    <t>JPI 2016. un turpmākajiem gadiem</t>
  </si>
  <si>
    <t>Aizsardzības ministrs</t>
  </si>
  <si>
    <t xml:space="preserve">  R.Vējonis</t>
  </si>
  <si>
    <t>Vīza: valsts sekretārs</t>
  </si>
  <si>
    <t xml:space="preserve">     J.Sārts</t>
  </si>
  <si>
    <t>A.Šaraka, 67335275</t>
  </si>
  <si>
    <t>anita.saraka@mod.gov.lv</t>
  </si>
  <si>
    <t>1-2</t>
  </si>
  <si>
    <t>Personāla izmaksu aprēķins</t>
  </si>
  <si>
    <t>Mēnešalgu
 grupa</t>
  </si>
  <si>
    <t>Mēnešalga</t>
  </si>
  <si>
    <t>Gada 
mēnešalga</t>
  </si>
  <si>
    <t>Vispārējās piemaksas
 (10% no gada mēnešalgas)</t>
  </si>
  <si>
    <t>Prēmijas un naudas balvas
(10% no gada mēnešalgas)</t>
  </si>
  <si>
    <t>Sociālās garantijas
(5% no gada mēnešalgas)</t>
  </si>
  <si>
    <t>VSAOI
(23.59%)</t>
  </si>
  <si>
    <t>KOPĀ</t>
  </si>
  <si>
    <t>Vadītājs (NN)</t>
  </si>
  <si>
    <t>Vecākais referents (NN)</t>
  </si>
  <si>
    <t>Jaunsargu instruktors (NN)</t>
  </si>
  <si>
    <t>Sporta metodiķis (JD)</t>
  </si>
  <si>
    <t>Sporta metodiķis (NN)</t>
  </si>
  <si>
    <t>Apgādes speciālists (NN)</t>
  </si>
  <si>
    <t>Apgādes speciālists (AN)</t>
  </si>
  <si>
    <t>Grāmatvedis (AN)</t>
  </si>
  <si>
    <t>Arhīva speciālists (AN)</t>
  </si>
  <si>
    <t>Risku vadības speciālists (AN)</t>
  </si>
  <si>
    <t>2-2</t>
  </si>
  <si>
    <t>Pielikums Nr2_Par Jaunsardzes attīstību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</si>
</sst>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9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3" fontId="2" fillId="3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3" fontId="5" fillId="2" borderId="1" xfId="0" applyNumberFormat="1" applyFont="1" applyFill="1" applyBorder="1" applyAlignment="1" applyProtection="1">
      <alignment vertical="top"/>
      <protection locked="0"/>
    </xf>
    <xf numFmtId="3" fontId="4" fillId="2" borderId="1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3" fontId="5" fillId="2" borderId="0" xfId="0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3" fontId="1" fillId="2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14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Parastais_FMpiel03_tehn_pal_131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Layout" topLeftCell="A13" zoomScaleNormal="100" workbookViewId="0">
      <selection activeCell="D27" sqref="A1:XFD1048576"/>
    </sheetView>
  </sheetViews>
  <sheetFormatPr defaultColWidth="9.140625" defaultRowHeight="15" customHeight="1" x14ac:dyDescent="0.25"/>
  <cols>
    <col min="1" max="1" width="5.140625" style="2" customWidth="1"/>
    <col min="2" max="2" width="20.140625" style="2" customWidth="1"/>
    <col min="3" max="3" width="8.42578125" style="2" customWidth="1"/>
    <col min="4" max="4" width="10" style="2" customWidth="1"/>
    <col min="5" max="5" width="7.42578125" style="2" customWidth="1"/>
    <col min="6" max="6" width="10" style="2" customWidth="1"/>
    <col min="7" max="7" width="7.42578125" style="2" customWidth="1"/>
    <col min="8" max="8" width="10" style="2" customWidth="1"/>
    <col min="9" max="9" width="7.42578125" style="2" customWidth="1"/>
    <col min="10" max="10" width="10" style="2" customWidth="1"/>
    <col min="11" max="11" width="7.42578125" style="2" customWidth="1"/>
    <col min="12" max="12" width="10" style="2" customWidth="1"/>
    <col min="13" max="13" width="7.42578125" style="2" customWidth="1"/>
    <col min="14" max="14" width="10" style="2" customWidth="1"/>
    <col min="15" max="16384" width="9.140625" style="2"/>
  </cols>
  <sheetData>
    <row r="1" spans="1:1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2" t="s">
        <v>0</v>
      </c>
      <c r="N1" s="42"/>
    </row>
    <row r="2" spans="1:14" ht="1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3"/>
      <c r="B4" s="3"/>
      <c r="C4" s="44">
        <v>2015</v>
      </c>
      <c r="D4" s="44"/>
      <c r="E4" s="44">
        <v>2016</v>
      </c>
      <c r="F4" s="44"/>
      <c r="G4" s="44">
        <v>2017</v>
      </c>
      <c r="H4" s="44"/>
      <c r="I4" s="44">
        <v>2018</v>
      </c>
      <c r="J4" s="44"/>
      <c r="K4" s="45">
        <v>2019</v>
      </c>
      <c r="L4" s="45"/>
      <c r="M4" s="45" t="s">
        <v>2</v>
      </c>
      <c r="N4" s="45"/>
    </row>
    <row r="5" spans="1:14" ht="15" customHeight="1" x14ac:dyDescent="0.25">
      <c r="A5" s="4" t="s">
        <v>3</v>
      </c>
      <c r="B5" s="4"/>
      <c r="C5" s="4" t="s">
        <v>4</v>
      </c>
      <c r="D5" s="4" t="s">
        <v>5</v>
      </c>
      <c r="E5" s="5" t="s">
        <v>4</v>
      </c>
      <c r="F5" s="5" t="s">
        <v>5</v>
      </c>
      <c r="G5" s="5" t="s">
        <v>4</v>
      </c>
      <c r="H5" s="5" t="s">
        <v>5</v>
      </c>
      <c r="I5" s="5" t="s">
        <v>4</v>
      </c>
      <c r="J5" s="5" t="s">
        <v>5</v>
      </c>
      <c r="K5" s="6" t="s">
        <v>4</v>
      </c>
      <c r="L5" s="6" t="s">
        <v>5</v>
      </c>
      <c r="M5" s="6" t="s">
        <v>4</v>
      </c>
      <c r="N5" s="6" t="s">
        <v>5</v>
      </c>
    </row>
    <row r="6" spans="1:14" ht="15" customHeight="1" x14ac:dyDescent="0.25">
      <c r="A6" s="4" t="s">
        <v>6</v>
      </c>
      <c r="B6" s="4" t="s">
        <v>7</v>
      </c>
      <c r="C6" s="4"/>
      <c r="D6" s="4"/>
      <c r="E6" s="5"/>
      <c r="F6" s="7"/>
      <c r="G6" s="5">
        <v>1</v>
      </c>
      <c r="H6" s="7">
        <v>18427</v>
      </c>
      <c r="I6" s="5"/>
      <c r="J6" s="7"/>
      <c r="K6" s="8"/>
      <c r="L6" s="9"/>
      <c r="M6" s="10">
        <v>1</v>
      </c>
      <c r="N6" s="11">
        <v>18427</v>
      </c>
    </row>
    <row r="7" spans="1:14" ht="15" customHeight="1" x14ac:dyDescent="0.25">
      <c r="A7" s="4"/>
      <c r="B7" s="4" t="s">
        <v>8</v>
      </c>
      <c r="C7" s="4"/>
      <c r="D7" s="4"/>
      <c r="E7" s="5"/>
      <c r="F7" s="7"/>
      <c r="G7" s="5">
        <v>1</v>
      </c>
      <c r="H7" s="7">
        <v>14608</v>
      </c>
      <c r="I7" s="5"/>
      <c r="J7" s="7"/>
      <c r="K7" s="8"/>
      <c r="L7" s="9"/>
      <c r="M7" s="10">
        <v>1</v>
      </c>
      <c r="N7" s="11">
        <v>14608</v>
      </c>
    </row>
    <row r="8" spans="1:14" ht="15" customHeight="1" x14ac:dyDescent="0.25">
      <c r="A8" s="4"/>
      <c r="B8" s="4" t="s">
        <v>9</v>
      </c>
      <c r="C8" s="4">
        <v>10</v>
      </c>
      <c r="D8" s="12">
        <v>184273</v>
      </c>
      <c r="E8" s="5"/>
      <c r="F8" s="7"/>
      <c r="G8" s="5">
        <v>20</v>
      </c>
      <c r="H8" s="7">
        <v>368545</v>
      </c>
      <c r="I8" s="5">
        <v>20</v>
      </c>
      <c r="J8" s="7">
        <v>368545</v>
      </c>
      <c r="K8" s="8">
        <v>20</v>
      </c>
      <c r="L8" s="9">
        <v>368545</v>
      </c>
      <c r="M8" s="10">
        <v>20</v>
      </c>
      <c r="N8" s="11">
        <v>368545</v>
      </c>
    </row>
    <row r="9" spans="1:14" ht="15" customHeight="1" x14ac:dyDescent="0.25">
      <c r="A9" s="4"/>
      <c r="B9" s="4" t="s">
        <v>10</v>
      </c>
      <c r="C9" s="4"/>
      <c r="D9" s="4"/>
      <c r="E9" s="5">
        <v>3</v>
      </c>
      <c r="F9" s="7">
        <v>55282</v>
      </c>
      <c r="G9" s="5">
        <v>1</v>
      </c>
      <c r="H9" s="7">
        <v>18427</v>
      </c>
      <c r="I9" s="5"/>
      <c r="J9" s="7"/>
      <c r="K9" s="8"/>
      <c r="L9" s="9"/>
      <c r="M9" s="10">
        <v>1</v>
      </c>
      <c r="N9" s="11">
        <v>18427</v>
      </c>
    </row>
    <row r="10" spans="1:14" ht="15" customHeight="1" x14ac:dyDescent="0.25">
      <c r="A10" s="4"/>
      <c r="B10" s="4" t="s">
        <v>11</v>
      </c>
      <c r="C10" s="4"/>
      <c r="D10" s="4"/>
      <c r="E10" s="5">
        <v>3</v>
      </c>
      <c r="F10" s="7">
        <v>55282</v>
      </c>
      <c r="G10" s="5">
        <v>1</v>
      </c>
      <c r="H10" s="7">
        <v>18427</v>
      </c>
      <c r="I10" s="5"/>
      <c r="J10" s="7"/>
      <c r="K10" s="8"/>
      <c r="L10" s="9"/>
      <c r="M10" s="10">
        <v>1</v>
      </c>
      <c r="N10" s="11">
        <v>18427</v>
      </c>
    </row>
    <row r="11" spans="1:14" ht="15" customHeight="1" x14ac:dyDescent="0.25">
      <c r="A11" s="4" t="s">
        <v>12</v>
      </c>
      <c r="B11" s="4" t="s">
        <v>10</v>
      </c>
      <c r="C11" s="4"/>
      <c r="D11" s="4"/>
      <c r="E11" s="5">
        <v>1</v>
      </c>
      <c r="F11" s="7">
        <v>21764</v>
      </c>
      <c r="G11" s="5"/>
      <c r="H11" s="7"/>
      <c r="I11" s="5"/>
      <c r="J11" s="7"/>
      <c r="K11" s="8"/>
      <c r="L11" s="9"/>
      <c r="M11" s="10"/>
      <c r="N11" s="11"/>
    </row>
    <row r="12" spans="1:14" ht="15" customHeight="1" x14ac:dyDescent="0.25">
      <c r="A12" s="4" t="s">
        <v>13</v>
      </c>
      <c r="B12" s="4" t="s">
        <v>11</v>
      </c>
      <c r="C12" s="4"/>
      <c r="D12" s="4"/>
      <c r="E12" s="5"/>
      <c r="F12" s="7"/>
      <c r="G12" s="5">
        <v>1</v>
      </c>
      <c r="H12" s="7">
        <v>21764</v>
      </c>
      <c r="I12" s="5"/>
      <c r="J12" s="7"/>
      <c r="K12" s="8"/>
      <c r="L12" s="9"/>
      <c r="M12" s="10"/>
      <c r="N12" s="11"/>
    </row>
    <row r="13" spans="1:14" ht="15" customHeight="1" x14ac:dyDescent="0.25">
      <c r="A13" s="4"/>
      <c r="B13" s="4" t="s">
        <v>14</v>
      </c>
      <c r="C13" s="4"/>
      <c r="D13" s="4"/>
      <c r="E13" s="5"/>
      <c r="F13" s="7"/>
      <c r="G13" s="5">
        <v>1</v>
      </c>
      <c r="H13" s="7">
        <v>18427</v>
      </c>
      <c r="I13" s="5"/>
      <c r="J13" s="7"/>
      <c r="K13" s="8"/>
      <c r="L13" s="9"/>
      <c r="M13" s="10"/>
      <c r="N13" s="11"/>
    </row>
    <row r="14" spans="1:14" ht="15" customHeight="1" x14ac:dyDescent="0.25">
      <c r="A14" s="4"/>
      <c r="B14" s="4" t="s">
        <v>15</v>
      </c>
      <c r="C14" s="4"/>
      <c r="D14" s="4"/>
      <c r="E14" s="5"/>
      <c r="F14" s="7"/>
      <c r="G14" s="5"/>
      <c r="H14" s="7"/>
      <c r="I14" s="5">
        <v>1</v>
      </c>
      <c r="J14" s="7">
        <v>21764</v>
      </c>
      <c r="K14" s="8"/>
      <c r="L14" s="9"/>
      <c r="M14" s="10"/>
      <c r="N14" s="11"/>
    </row>
    <row r="15" spans="1:14" ht="15" customHeight="1" x14ac:dyDescent="0.25">
      <c r="A15" s="4"/>
      <c r="B15" s="4" t="s">
        <v>16</v>
      </c>
      <c r="C15" s="4"/>
      <c r="D15" s="4"/>
      <c r="E15" s="5"/>
      <c r="F15" s="7"/>
      <c r="G15" s="5">
        <v>1</v>
      </c>
      <c r="H15" s="7">
        <v>16203</v>
      </c>
      <c r="I15" s="5"/>
      <c r="J15" s="7"/>
      <c r="K15" s="8"/>
      <c r="L15" s="9"/>
      <c r="M15" s="10"/>
      <c r="N15" s="11"/>
    </row>
    <row r="16" spans="1:14" ht="34.5" customHeight="1" x14ac:dyDescent="0.25">
      <c r="A16" s="39" t="s">
        <v>17</v>
      </c>
      <c r="B16" s="39"/>
      <c r="C16" s="4"/>
      <c r="D16" s="12">
        <v>24020</v>
      </c>
      <c r="E16" s="5"/>
      <c r="F16" s="7">
        <v>15494</v>
      </c>
      <c r="G16" s="5"/>
      <c r="H16" s="7">
        <v>63298</v>
      </c>
      <c r="I16" s="5"/>
      <c r="J16" s="7">
        <v>70410</v>
      </c>
      <c r="K16" s="10"/>
      <c r="L16" s="11">
        <v>82420</v>
      </c>
      <c r="M16" s="10"/>
      <c r="N16" s="11">
        <v>100588</v>
      </c>
    </row>
    <row r="17" spans="1:14" ht="31.5" customHeight="1" x14ac:dyDescent="0.25">
      <c r="A17" s="40" t="s">
        <v>18</v>
      </c>
      <c r="B17" s="41"/>
      <c r="C17" s="13">
        <v>10</v>
      </c>
      <c r="D17" s="14">
        <f>SUM(D6:D16)</f>
        <v>208293</v>
      </c>
      <c r="E17" s="13">
        <v>7</v>
      </c>
      <c r="F17" s="14">
        <v>147822</v>
      </c>
      <c r="G17" s="14">
        <v>27</v>
      </c>
      <c r="H17" s="14">
        <v>558128</v>
      </c>
      <c r="I17" s="14">
        <v>21</v>
      </c>
      <c r="J17" s="14">
        <v>460720</v>
      </c>
      <c r="K17" s="15">
        <v>20</v>
      </c>
      <c r="L17" s="15">
        <v>450965</v>
      </c>
      <c r="M17" s="15">
        <v>24</v>
      </c>
      <c r="N17" s="15">
        <v>539024</v>
      </c>
    </row>
    <row r="18" spans="1:14" ht="15" customHeight="1" x14ac:dyDescent="0.25">
      <c r="A18" s="16"/>
      <c r="B18" s="16" t="s">
        <v>19</v>
      </c>
      <c r="C18" s="16">
        <f>C17</f>
        <v>10</v>
      </c>
      <c r="D18" s="17">
        <f>D17</f>
        <v>208293</v>
      </c>
      <c r="E18" s="16">
        <f>C17+E17</f>
        <v>17</v>
      </c>
      <c r="F18" s="17">
        <f>D17+F17</f>
        <v>356115</v>
      </c>
      <c r="G18" s="17">
        <f>C17+E17+G17</f>
        <v>44</v>
      </c>
      <c r="H18" s="17">
        <f>D17+F17+H17</f>
        <v>914243</v>
      </c>
      <c r="I18" s="17">
        <f>C17+E17+G17+I17</f>
        <v>65</v>
      </c>
      <c r="J18" s="17">
        <f>D17+F17+H17+J17</f>
        <v>1374963</v>
      </c>
      <c r="K18" s="18">
        <f>C17+E17+G17+I17+K17</f>
        <v>85</v>
      </c>
      <c r="L18" s="18">
        <f>D17+F17+H17+J17+L17</f>
        <v>1825928</v>
      </c>
      <c r="M18" s="18">
        <f>C17+E17+G17+I17+K17+M17</f>
        <v>109</v>
      </c>
      <c r="N18" s="18">
        <f>D17+F17+H17+J17+L17+N17</f>
        <v>2364952</v>
      </c>
    </row>
    <row r="19" spans="1:14" ht="15" customHeight="1" x14ac:dyDescent="0.25">
      <c r="A19" s="16"/>
      <c r="B19" s="16" t="s">
        <v>20</v>
      </c>
      <c r="C19" s="16">
        <f>C18</f>
        <v>10</v>
      </c>
      <c r="D19" s="17">
        <f>D18</f>
        <v>208293</v>
      </c>
      <c r="E19" s="16">
        <f>E18</f>
        <v>17</v>
      </c>
      <c r="F19" s="17">
        <f>F18</f>
        <v>356115</v>
      </c>
      <c r="G19" s="17">
        <f>E19+7</f>
        <v>24</v>
      </c>
      <c r="H19" s="17">
        <v>481398</v>
      </c>
      <c r="I19" s="17"/>
      <c r="J19" s="17"/>
      <c r="K19" s="18"/>
      <c r="L19" s="18"/>
      <c r="M19" s="18"/>
      <c r="N19" s="18"/>
    </row>
    <row r="20" spans="1:14" ht="15" customHeight="1" x14ac:dyDescent="0.25">
      <c r="A20" s="16"/>
      <c r="B20" s="16" t="s">
        <v>21</v>
      </c>
      <c r="C20" s="16"/>
      <c r="D20" s="17"/>
      <c r="E20" s="16"/>
      <c r="F20" s="17"/>
      <c r="G20" s="17">
        <f>G18-G19</f>
        <v>20</v>
      </c>
      <c r="H20" s="17">
        <f>H18-H19</f>
        <v>432845</v>
      </c>
      <c r="I20" s="17">
        <f t="shared" ref="I20:N20" si="0">I18</f>
        <v>65</v>
      </c>
      <c r="J20" s="17">
        <f t="shared" si="0"/>
        <v>1374963</v>
      </c>
      <c r="K20" s="18">
        <f t="shared" si="0"/>
        <v>85</v>
      </c>
      <c r="L20" s="18">
        <f t="shared" si="0"/>
        <v>1825928</v>
      </c>
      <c r="M20" s="18">
        <f t="shared" si="0"/>
        <v>109</v>
      </c>
      <c r="N20" s="18">
        <f t="shared" si="0"/>
        <v>2364952</v>
      </c>
    </row>
    <row r="21" spans="1:14" ht="15" customHeight="1" x14ac:dyDescent="0.25">
      <c r="A21" s="19" t="s">
        <v>22</v>
      </c>
      <c r="B21" s="19"/>
      <c r="C21" s="19"/>
      <c r="D21" s="20">
        <f>D19</f>
        <v>208293</v>
      </c>
      <c r="E21" s="19"/>
      <c r="F21" s="20">
        <f>191793</f>
        <v>191793</v>
      </c>
      <c r="G21" s="20"/>
      <c r="H21" s="20">
        <v>191793</v>
      </c>
      <c r="I21" s="20"/>
      <c r="J21" s="20">
        <v>191793</v>
      </c>
      <c r="K21" s="20"/>
      <c r="L21" s="20">
        <v>191793</v>
      </c>
      <c r="M21" s="20"/>
      <c r="N21" s="20">
        <v>191793</v>
      </c>
    </row>
    <row r="22" spans="1:14" ht="15" customHeight="1" x14ac:dyDescent="0.25">
      <c r="A22" s="19" t="s">
        <v>23</v>
      </c>
      <c r="B22" s="19"/>
      <c r="C22" s="19"/>
      <c r="D22" s="20"/>
      <c r="E22" s="19"/>
      <c r="F22" s="20">
        <f>F18-F21</f>
        <v>164322</v>
      </c>
      <c r="G22" s="20"/>
      <c r="H22" s="20">
        <f t="shared" ref="H22:N22" si="1">H18-H21</f>
        <v>722450</v>
      </c>
      <c r="I22" s="20"/>
      <c r="J22" s="20">
        <f t="shared" si="1"/>
        <v>1183170</v>
      </c>
      <c r="K22" s="20"/>
      <c r="L22" s="20">
        <f t="shared" si="1"/>
        <v>1634135</v>
      </c>
      <c r="M22" s="20"/>
      <c r="N22" s="20">
        <f t="shared" si="1"/>
        <v>2173159</v>
      </c>
    </row>
    <row r="23" spans="1:14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 x14ac:dyDescent="0.25">
      <c r="A24" s="1"/>
      <c r="B24" s="1"/>
      <c r="C24" s="1"/>
      <c r="D24" s="1"/>
      <c r="E24" s="1"/>
      <c r="F24" s="1"/>
      <c r="G24" s="1"/>
      <c r="H24" s="21"/>
      <c r="I24" s="1"/>
      <c r="J24" s="1"/>
      <c r="K24" s="1"/>
      <c r="L24" s="1"/>
      <c r="M24" s="1"/>
      <c r="N24" s="21"/>
    </row>
    <row r="25" spans="1:14" ht="15" customHeight="1" x14ac:dyDescent="0.25">
      <c r="A25" s="1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22"/>
      <c r="N25" s="1"/>
    </row>
    <row r="26" spans="1:14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1"/>
    </row>
    <row r="27" spans="1:14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1"/>
    </row>
    <row r="28" spans="1:14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1:14" ht="15" customHeight="1" x14ac:dyDescent="0.25">
      <c r="A30" s="23"/>
      <c r="B30" s="24"/>
    </row>
    <row r="31" spans="1:14" ht="15" customHeight="1" x14ac:dyDescent="0.25">
      <c r="A31" s="25"/>
      <c r="B31" s="24"/>
    </row>
    <row r="32" spans="1:14" ht="15" customHeight="1" x14ac:dyDescent="0.25">
      <c r="A32" s="24"/>
      <c r="B32" s="24"/>
    </row>
    <row r="33" spans="1:14" ht="15" customHeight="1" x14ac:dyDescent="0.25">
      <c r="A33" s="24" t="s">
        <v>51</v>
      </c>
      <c r="B33" s="24"/>
      <c r="N33" s="26" t="s">
        <v>30</v>
      </c>
    </row>
  </sheetData>
  <mergeCells count="10">
    <mergeCell ref="A16:B16"/>
    <mergeCell ref="A17:B17"/>
    <mergeCell ref="M1:N1"/>
    <mergeCell ref="A2:N2"/>
    <mergeCell ref="C4:D4"/>
    <mergeCell ref="E4:F4"/>
    <mergeCell ref="G4:H4"/>
    <mergeCell ref="I4:J4"/>
    <mergeCell ref="K4:L4"/>
    <mergeCell ref="M4:N4"/>
  </mergeCells>
  <pageMargins left="0.7" right="0.7" top="0.75" bottom="0.20833333333333334" header="0.3" footer="0.3"/>
  <pageSetup paperSize="9" fitToHeight="0" orientation="landscape" r:id="rId1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>
      <selection activeCell="C21" sqref="C21"/>
    </sheetView>
  </sheetViews>
  <sheetFormatPr defaultRowHeight="15" x14ac:dyDescent="0.25"/>
  <cols>
    <col min="1" max="1" width="26.85546875" customWidth="1"/>
    <col min="2" max="2" width="11.7109375" customWidth="1"/>
    <col min="3" max="3" width="12.140625" customWidth="1"/>
    <col min="4" max="4" width="11.42578125" customWidth="1"/>
    <col min="5" max="5" width="16.7109375" customWidth="1"/>
    <col min="6" max="6" width="15.7109375" customWidth="1"/>
    <col min="7" max="7" width="14.42578125" customWidth="1"/>
    <col min="8" max="8" width="10.140625" customWidth="1"/>
  </cols>
  <sheetData>
    <row r="1" spans="1:9" ht="15.75" x14ac:dyDescent="0.25">
      <c r="H1" s="46" t="s">
        <v>0</v>
      </c>
      <c r="I1" s="46"/>
    </row>
    <row r="2" spans="1:9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</row>
    <row r="4" spans="1:9" ht="66" customHeight="1" x14ac:dyDescent="0.25">
      <c r="A4" s="27"/>
      <c r="B4" s="28" t="s">
        <v>32</v>
      </c>
      <c r="C4" s="28" t="s">
        <v>33</v>
      </c>
      <c r="D4" s="28" t="s">
        <v>34</v>
      </c>
      <c r="E4" s="28" t="s">
        <v>35</v>
      </c>
      <c r="F4" s="28" t="s">
        <v>36</v>
      </c>
      <c r="G4" s="28" t="s">
        <v>37</v>
      </c>
      <c r="H4" s="28" t="s">
        <v>38</v>
      </c>
      <c r="I4" s="28" t="s">
        <v>39</v>
      </c>
    </row>
    <row r="5" spans="1:9" ht="18" customHeight="1" x14ac:dyDescent="0.25">
      <c r="A5" s="29" t="s">
        <v>40</v>
      </c>
      <c r="B5" s="30">
        <v>9</v>
      </c>
      <c r="C5" s="31">
        <v>994</v>
      </c>
      <c r="D5" s="31">
        <f>C5*12</f>
        <v>11928</v>
      </c>
      <c r="E5" s="31">
        <f>D5*10%</f>
        <v>1192.8</v>
      </c>
      <c r="F5" s="31">
        <f>D5*10%</f>
        <v>1192.8</v>
      </c>
      <c r="G5" s="31">
        <f>D5*5%</f>
        <v>596.4</v>
      </c>
      <c r="H5" s="31">
        <f>(SUM(D5,E5,F5,G5))*23.59%</f>
        <v>3517.2689999999993</v>
      </c>
      <c r="I5" s="32">
        <f>SUM(D5:H5)</f>
        <v>18427.268999999997</v>
      </c>
    </row>
    <row r="6" spans="1:9" ht="15.75" x14ac:dyDescent="0.25">
      <c r="A6" s="29" t="s">
        <v>41</v>
      </c>
      <c r="B6" s="30">
        <v>7</v>
      </c>
      <c r="C6" s="31">
        <v>788</v>
      </c>
      <c r="D6" s="31">
        <f>C6*12</f>
        <v>9456</v>
      </c>
      <c r="E6" s="31">
        <f>D6*10%</f>
        <v>945.6</v>
      </c>
      <c r="F6" s="31">
        <f>D6*10%</f>
        <v>945.6</v>
      </c>
      <c r="G6" s="31">
        <f>D6*5%</f>
        <v>472.8</v>
      </c>
      <c r="H6" s="31">
        <f>(SUM(D6,E6,F6,G6))*23.59%</f>
        <v>2788.3380000000002</v>
      </c>
      <c r="I6" s="32">
        <f>SUM(D6:H6)</f>
        <v>14608.338</v>
      </c>
    </row>
    <row r="7" spans="1:9" ht="15.75" x14ac:dyDescent="0.25">
      <c r="A7" s="29" t="s">
        <v>42</v>
      </c>
      <c r="B7" s="30">
        <v>9</v>
      </c>
      <c r="C7" s="31">
        <v>994</v>
      </c>
      <c r="D7" s="31">
        <f>C7*12</f>
        <v>11928</v>
      </c>
      <c r="E7" s="31">
        <f>D7*10%</f>
        <v>1192.8</v>
      </c>
      <c r="F7" s="31">
        <f>D7*10%</f>
        <v>1192.8</v>
      </c>
      <c r="G7" s="31">
        <f>D7*5%</f>
        <v>596.4</v>
      </c>
      <c r="H7" s="31">
        <f>(SUM(D7,E7,F7,G7))*23.59%</f>
        <v>3517.2689999999993</v>
      </c>
      <c r="I7" s="32">
        <f>SUM(D7:H7)</f>
        <v>18427.268999999997</v>
      </c>
    </row>
    <row r="8" spans="1:9" ht="15.75" x14ac:dyDescent="0.25">
      <c r="A8" s="29" t="s">
        <v>43</v>
      </c>
      <c r="B8" s="30">
        <v>10</v>
      </c>
      <c r="C8" s="31">
        <v>1174</v>
      </c>
      <c r="D8" s="31">
        <f t="shared" ref="D8:D14" si="0">C8*12</f>
        <v>14088</v>
      </c>
      <c r="E8" s="31">
        <f t="shared" ref="E8:E14" si="1">D8*10%</f>
        <v>1408.8000000000002</v>
      </c>
      <c r="F8" s="31">
        <f t="shared" ref="F8:F14" si="2">D8*10%</f>
        <v>1408.8000000000002</v>
      </c>
      <c r="G8" s="31">
        <f t="shared" ref="G8:G14" si="3">D8*5%</f>
        <v>704.40000000000009</v>
      </c>
      <c r="H8" s="31">
        <f t="shared" ref="H8:H14" si="4">(SUM(D8,E8,F8,G8))*23.59%</f>
        <v>4154.1989999999996</v>
      </c>
      <c r="I8" s="32">
        <f t="shared" ref="I8:I14" si="5">SUM(D8:H8)</f>
        <v>21764.199000000001</v>
      </c>
    </row>
    <row r="9" spans="1:9" ht="15.75" x14ac:dyDescent="0.25">
      <c r="A9" s="29" t="s">
        <v>44</v>
      </c>
      <c r="B9" s="30">
        <v>9</v>
      </c>
      <c r="C9" s="31">
        <v>994</v>
      </c>
      <c r="D9" s="31">
        <f t="shared" si="0"/>
        <v>11928</v>
      </c>
      <c r="E9" s="31">
        <f t="shared" si="1"/>
        <v>1192.8</v>
      </c>
      <c r="F9" s="31">
        <f t="shared" si="2"/>
        <v>1192.8</v>
      </c>
      <c r="G9" s="31">
        <f t="shared" si="3"/>
        <v>596.4</v>
      </c>
      <c r="H9" s="31">
        <f t="shared" si="4"/>
        <v>3517.2689999999993</v>
      </c>
      <c r="I9" s="32">
        <f t="shared" si="5"/>
        <v>18427.268999999997</v>
      </c>
    </row>
    <row r="10" spans="1:9" ht="15.75" x14ac:dyDescent="0.25">
      <c r="A10" s="29" t="s">
        <v>45</v>
      </c>
      <c r="B10" s="30">
        <v>9</v>
      </c>
      <c r="C10" s="31">
        <v>994</v>
      </c>
      <c r="D10" s="31">
        <f t="shared" si="0"/>
        <v>11928</v>
      </c>
      <c r="E10" s="31">
        <f t="shared" si="1"/>
        <v>1192.8</v>
      </c>
      <c r="F10" s="31">
        <f t="shared" si="2"/>
        <v>1192.8</v>
      </c>
      <c r="G10" s="31">
        <f t="shared" si="3"/>
        <v>596.4</v>
      </c>
      <c r="H10" s="31">
        <f t="shared" si="4"/>
        <v>3517.2689999999993</v>
      </c>
      <c r="I10" s="32">
        <f t="shared" si="5"/>
        <v>18427.268999999997</v>
      </c>
    </row>
    <row r="11" spans="1:9" ht="15.75" x14ac:dyDescent="0.25">
      <c r="A11" s="29" t="s">
        <v>46</v>
      </c>
      <c r="B11" s="30">
        <v>10</v>
      </c>
      <c r="C11" s="31">
        <v>1174</v>
      </c>
      <c r="D11" s="31">
        <f t="shared" si="0"/>
        <v>14088</v>
      </c>
      <c r="E11" s="31">
        <f t="shared" si="1"/>
        <v>1408.8000000000002</v>
      </c>
      <c r="F11" s="31">
        <f t="shared" si="2"/>
        <v>1408.8000000000002</v>
      </c>
      <c r="G11" s="31">
        <f t="shared" si="3"/>
        <v>704.40000000000009</v>
      </c>
      <c r="H11" s="31">
        <f t="shared" si="4"/>
        <v>4154.1989999999996</v>
      </c>
      <c r="I11" s="32">
        <f t="shared" si="5"/>
        <v>21764.199000000001</v>
      </c>
    </row>
    <row r="12" spans="1:9" ht="15.75" x14ac:dyDescent="0.25">
      <c r="A12" s="29" t="s">
        <v>47</v>
      </c>
      <c r="B12" s="30">
        <v>9</v>
      </c>
      <c r="C12" s="31">
        <v>994</v>
      </c>
      <c r="D12" s="31">
        <f t="shared" si="0"/>
        <v>11928</v>
      </c>
      <c r="E12" s="31">
        <f t="shared" si="1"/>
        <v>1192.8</v>
      </c>
      <c r="F12" s="31">
        <f t="shared" si="2"/>
        <v>1192.8</v>
      </c>
      <c r="G12" s="31">
        <f t="shared" si="3"/>
        <v>596.4</v>
      </c>
      <c r="H12" s="31">
        <f t="shared" si="4"/>
        <v>3517.2689999999993</v>
      </c>
      <c r="I12" s="32">
        <f t="shared" si="5"/>
        <v>18427.268999999997</v>
      </c>
    </row>
    <row r="13" spans="1:9" ht="15.75" x14ac:dyDescent="0.25">
      <c r="A13" s="29" t="s">
        <v>48</v>
      </c>
      <c r="B13" s="30">
        <v>8</v>
      </c>
      <c r="C13" s="31">
        <v>874</v>
      </c>
      <c r="D13" s="31">
        <f t="shared" si="0"/>
        <v>10488</v>
      </c>
      <c r="E13" s="31">
        <f t="shared" si="1"/>
        <v>1048.8</v>
      </c>
      <c r="F13" s="31">
        <f t="shared" si="2"/>
        <v>1048.8</v>
      </c>
      <c r="G13" s="31">
        <f t="shared" si="3"/>
        <v>524.4</v>
      </c>
      <c r="H13" s="31">
        <f t="shared" si="4"/>
        <v>3092.6489999999994</v>
      </c>
      <c r="I13" s="32">
        <f t="shared" si="5"/>
        <v>16202.648999999998</v>
      </c>
    </row>
    <row r="14" spans="1:9" ht="15.75" x14ac:dyDescent="0.25">
      <c r="A14" s="29" t="s">
        <v>49</v>
      </c>
      <c r="B14" s="30">
        <v>10</v>
      </c>
      <c r="C14" s="31">
        <v>1174</v>
      </c>
      <c r="D14" s="31">
        <f t="shared" si="0"/>
        <v>14088</v>
      </c>
      <c r="E14" s="31">
        <f t="shared" si="1"/>
        <v>1408.8000000000002</v>
      </c>
      <c r="F14" s="31">
        <f t="shared" si="2"/>
        <v>1408.8000000000002</v>
      </c>
      <c r="G14" s="31">
        <f t="shared" si="3"/>
        <v>704.40000000000009</v>
      </c>
      <c r="H14" s="31">
        <f t="shared" si="4"/>
        <v>4154.1989999999996</v>
      </c>
      <c r="I14" s="32">
        <f t="shared" si="5"/>
        <v>21764.199000000001</v>
      </c>
    </row>
    <row r="15" spans="1:9" ht="15.75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.75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5.75" x14ac:dyDescent="0.25">
      <c r="A17" s="33" t="s">
        <v>24</v>
      </c>
      <c r="B17" s="48"/>
      <c r="C17" s="48"/>
      <c r="D17" s="48"/>
      <c r="E17" s="48"/>
      <c r="G17" s="33"/>
      <c r="H17" s="33" t="s">
        <v>25</v>
      </c>
      <c r="I17" s="33"/>
    </row>
    <row r="18" spans="1:9" ht="15.75" x14ac:dyDescent="0.25">
      <c r="A18" s="33"/>
      <c r="B18" s="34"/>
      <c r="C18" s="34"/>
      <c r="D18" s="34"/>
      <c r="E18" s="34"/>
      <c r="G18" s="33"/>
      <c r="H18" s="33"/>
      <c r="I18" s="33"/>
    </row>
    <row r="19" spans="1:9" ht="15.75" x14ac:dyDescent="0.25">
      <c r="A19" s="33"/>
      <c r="B19" s="33"/>
      <c r="C19" s="33"/>
      <c r="D19" s="33"/>
      <c r="E19" s="33"/>
      <c r="G19" s="33"/>
      <c r="H19" s="33"/>
      <c r="I19" s="33"/>
    </row>
    <row r="20" spans="1:9" ht="15.75" x14ac:dyDescent="0.25">
      <c r="A20" s="33" t="s">
        <v>26</v>
      </c>
      <c r="B20" s="48"/>
      <c r="C20" s="48"/>
      <c r="D20" s="48"/>
      <c r="E20" s="48"/>
      <c r="G20" s="33"/>
      <c r="H20" s="33" t="s">
        <v>27</v>
      </c>
      <c r="I20" s="33"/>
    </row>
    <row r="21" spans="1:9" ht="15.75" x14ac:dyDescent="0.2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5.75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5.75" x14ac:dyDescent="0.25">
      <c r="A23" s="35">
        <v>41922</v>
      </c>
      <c r="B23" s="33"/>
      <c r="C23" s="33"/>
      <c r="D23" s="33"/>
      <c r="E23" s="33"/>
      <c r="F23" s="33"/>
      <c r="G23" s="33"/>
      <c r="H23" s="33"/>
      <c r="I23" s="33"/>
    </row>
    <row r="24" spans="1:9" ht="15.75" x14ac:dyDescent="0.25">
      <c r="A24" s="36">
        <v>451</v>
      </c>
      <c r="B24" s="33"/>
      <c r="C24" s="33"/>
      <c r="D24" s="33"/>
      <c r="E24" s="33"/>
      <c r="F24" s="33"/>
      <c r="G24" s="33"/>
      <c r="H24" s="33"/>
      <c r="I24" s="33"/>
    </row>
    <row r="25" spans="1:9" ht="15.75" x14ac:dyDescent="0.25">
      <c r="A25" s="37" t="s">
        <v>28</v>
      </c>
      <c r="B25" s="33"/>
      <c r="C25" s="33"/>
      <c r="D25" s="33"/>
      <c r="E25" s="33"/>
      <c r="F25" s="33"/>
      <c r="G25" s="33"/>
      <c r="H25" s="33"/>
      <c r="I25" s="33"/>
    </row>
    <row r="26" spans="1:9" ht="15.75" x14ac:dyDescent="0.25">
      <c r="A26" s="37" t="s">
        <v>29</v>
      </c>
      <c r="B26" s="33"/>
      <c r="C26" s="33"/>
      <c r="D26" s="33"/>
      <c r="E26" s="33"/>
      <c r="F26" s="33"/>
      <c r="G26" s="33"/>
      <c r="H26" s="33"/>
      <c r="I26" s="33"/>
    </row>
    <row r="27" spans="1:9" ht="15.75" x14ac:dyDescent="0.25">
      <c r="A27" s="37"/>
      <c r="B27" s="33"/>
      <c r="C27" s="33"/>
      <c r="D27" s="33"/>
      <c r="E27" s="33"/>
      <c r="F27" s="33"/>
      <c r="G27" s="33"/>
      <c r="H27" s="33"/>
      <c r="I27" s="33"/>
    </row>
    <row r="28" spans="1:9" ht="15.75" x14ac:dyDescent="0.25">
      <c r="A28" s="33"/>
      <c r="B28" s="33"/>
      <c r="C28" s="33"/>
      <c r="D28" s="33"/>
      <c r="E28" s="33"/>
      <c r="F28" s="33"/>
      <c r="G28" s="33"/>
      <c r="H28" s="33"/>
      <c r="I28" s="38" t="s">
        <v>50</v>
      </c>
    </row>
    <row r="29" spans="1:9" ht="15.75" x14ac:dyDescent="0.25">
      <c r="A29" s="33"/>
      <c r="B29" s="33"/>
      <c r="C29" s="33"/>
      <c r="D29" s="33"/>
      <c r="E29" s="33"/>
      <c r="F29" s="33"/>
      <c r="G29" s="33"/>
      <c r="H29" s="33"/>
      <c r="I29" s="33"/>
    </row>
  </sheetData>
  <mergeCells count="4">
    <mergeCell ref="H1:I1"/>
    <mergeCell ref="A2:I2"/>
    <mergeCell ref="B17:E17"/>
    <mergeCell ref="B20:E20"/>
  </mergeCells>
  <pageMargins left="0.7" right="0.7" top="0.69791666666666663" bottom="0.75" header="0.3" footer="0.3"/>
  <pageSetup paperSize="9" orientation="landscape" r:id="rId1"/>
  <headerFooter>
    <oddFooter>&amp;L&amp;"Times New Roman,Regular"Pielikums Nr2_Par Jaunsardzes attīstību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1lp</vt:lpstr>
      <vt:lpstr>2lp</vt:lpstr>
      <vt:lpstr>Sheet2</vt:lpstr>
      <vt:lpstr>'1lp'!Print_Area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dcterms:created xsi:type="dcterms:W3CDTF">2014-10-15T11:10:25Z</dcterms:created>
  <dcterms:modified xsi:type="dcterms:W3CDTF">2014-10-15T12:28:40Z</dcterms:modified>
</cp:coreProperties>
</file>